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8\1 výzva\"/>
    </mc:Choice>
  </mc:AlternateContent>
  <xr:revisionPtr revIDLastSave="0" documentId="13_ncr:1_{A6737122-3C30-4687-98C3-D9D3CE158D9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2" i="1"/>
  <c r="S13" i="1"/>
  <c r="S17" i="1"/>
  <c r="S18" i="1"/>
  <c r="S19" i="1"/>
  <c r="T13" i="1"/>
  <c r="S14" i="1"/>
  <c r="T14" i="1"/>
  <c r="S15" i="1"/>
  <c r="T15" i="1"/>
  <c r="S16" i="1"/>
  <c r="T16" i="1"/>
  <c r="T19" i="1"/>
  <c r="S20" i="1"/>
  <c r="T20" i="1"/>
  <c r="S21" i="1"/>
  <c r="T21" i="1"/>
  <c r="S22" i="1"/>
  <c r="T22" i="1"/>
  <c r="P13" i="1"/>
  <c r="P14" i="1"/>
  <c r="P15" i="1"/>
  <c r="P16" i="1"/>
  <c r="P17" i="1"/>
  <c r="P18" i="1"/>
  <c r="P19" i="1"/>
  <c r="P20" i="1"/>
  <c r="P21" i="1"/>
  <c r="P22" i="1"/>
  <c r="S8" i="1"/>
  <c r="T8" i="1"/>
  <c r="T9" i="1"/>
  <c r="S10" i="1"/>
  <c r="T10" i="1"/>
  <c r="S11" i="1"/>
  <c r="T11" i="1"/>
  <c r="P8" i="1"/>
  <c r="P9" i="1"/>
  <c r="P10" i="1"/>
  <c r="P11" i="1"/>
  <c r="P12" i="1"/>
  <c r="S7" i="1"/>
  <c r="P7" i="1"/>
  <c r="T18" i="1" l="1"/>
  <c r="T12" i="1"/>
  <c r="T17" i="1"/>
  <c r="R25" i="1"/>
  <c r="Q25" i="1"/>
  <c r="T7" i="1"/>
</calcChain>
</file>

<file path=xl/sharedStrings.xml><?xml version="1.0" encoding="utf-8"?>
<sst xmlns="http://schemas.openxmlformats.org/spreadsheetml/2006/main" count="118" uniqueCount="82">
  <si>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</si>
  <si>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</si>
  <si>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</si>
  <si>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</si>
  <si>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</si>
  <si>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</si>
  <si>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</si>
  <si>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</si>
  <si>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</si>
  <si>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</si>
  <si>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</si>
  <si>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</si>
  <si>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</si>
  <si>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</si>
  <si>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30237460-1 - Počítačové klávesnice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</si>
  <si>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</si>
  <si>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</si>
  <si>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</si>
  <si>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</si>
  <si>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</si>
  <si>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</si>
  <si>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</si>
  <si>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</si>
  <si>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</si>
  <si>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</si>
  <si>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</si>
  <si>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</si>
  <si>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</si>
  <si>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</si>
  <si>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</si>
  <si>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</si>
  <si>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</si>
  <si>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</si>
  <si>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</si>
  <si>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</si>
  <si>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</si>
  <si>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NAKI-III-USTR DH23P03OVV073
(525182-52240-1525)</t>
  </si>
  <si>
    <t>Ing. Zbyněk Zajíc, Ph.D.,
Tel.: 37763 2561</t>
  </si>
  <si>
    <t>Technická 8, 
301 00 Plzeň 3, 
Fakulta aplikovaných věd - Katedra kybernetiky, 
místnost UC 431</t>
  </si>
  <si>
    <t xml:space="preserve">Příloha č. 2 Kupní smlouvy - technická specifikace
Výpočetní technika (III.) 068 - 2024 </t>
  </si>
  <si>
    <t>Klávesnice</t>
  </si>
  <si>
    <t>Myš</t>
  </si>
  <si>
    <t>Vertikální myš</t>
  </si>
  <si>
    <t>21 dní</t>
  </si>
  <si>
    <t>ZZ, mat.</t>
  </si>
  <si>
    <t>Hru,mat 2x</t>
  </si>
  <si>
    <t>TZ 219219,                Hruz UN627</t>
  </si>
  <si>
    <t>zZ, mat.</t>
  </si>
  <si>
    <t>Ing. Marek Hrúz, Ph.D., 
Tel.: 37763 2555</t>
  </si>
  <si>
    <t xml:space="preserve">Kabel USB-A to USB-C </t>
  </si>
  <si>
    <t>Datový kabel USB-A na USB-C, přenosová rychlost min. 5 Gbps, délka min. 1,5 m.</t>
  </si>
  <si>
    <t>NE</t>
  </si>
  <si>
    <t xml:space="preserve">Kabel USB-A to USB-A </t>
  </si>
  <si>
    <t>Datový kabel USB-A na USB-A (USB 3.2 Gen 1), přenosová rychlost min. 5 Gbps, délka min. 1 m.</t>
  </si>
  <si>
    <t>Ergonomická kancelářská klávesnice, drátová (USB). 
S opěrkou zápěstí. 
Min. 24 multimediálních a funkčních kláves. 
Podpora Plug &amp; Play. 
Membránové spínače. 
Protiskluzové nožičky. 
Kompatibilní s operačními systémy Windows a Mac OS X. 
Délka kabelu min. 150 cm. 
Rozměry přibližně 485 x 255 x 45 mm. 
Hmotnost přibližně 962 g.
Česká a slovenská lokalizace kláves.</t>
  </si>
  <si>
    <t>Myš bezdrátová, vertikální, optická, pro praváky, připojení skrze bluetooth, bezdrátový USB přijímač, min. 6 tlačítek, změna DPI pomocí tlačítka, klasické kolečko (při zmačknutí funguje jak oprostřední tlačítko), pro velikost  ruky S/M, kompatibilita s Win10 a11.</t>
  </si>
  <si>
    <t>Myš - bezdrátová, laserová, pro praváky, připojení skrze bluetooth, bezdrátový USB přijímač, USB-C, na Li-Pol baterie, citlivost min.  8000 DPI, min. 7 tlačítek, změna DPI pomocí tlačítka, dvě kolečka, hyperscroll, kolečko se setrvačníkem, maximální dosah 10 m.</t>
  </si>
  <si>
    <t>Náhradní molitany pro sluchátka Koss Porta Pro</t>
  </si>
  <si>
    <t>Náhradní molitany pro sluchátka Koss Porta Pro, min. tři páry v balení.</t>
  </si>
  <si>
    <t>Operační paměť (hona mail)</t>
  </si>
  <si>
    <t xml:space="preserve">USB Hub </t>
  </si>
  <si>
    <t xml:space="preserve">Redukce USB-IDE/ SATA </t>
  </si>
  <si>
    <t>Externí SSD disk, 2TB</t>
  </si>
  <si>
    <t>Bezdrátová, vertikální myš</t>
  </si>
  <si>
    <t>Kancelářská klávesnice</t>
  </si>
  <si>
    <t>USB Hub</t>
  </si>
  <si>
    <t>Taška na notebook</t>
  </si>
  <si>
    <t>30 dní</t>
  </si>
  <si>
    <t>Ing. Tomáš Řeřicha, Ph.D.,
Tel.: 737 488 958,
37763 4534</t>
  </si>
  <si>
    <t>Univerzitní 26,
301 00 Plzeň,
Fakulta elektrotechnická - Katedra materiálů a technologií,
místnost EK 415</t>
  </si>
  <si>
    <t>Operační paměť, provedení DIMM, typ DDR4, modul PC4-25600, velikost min. 1x 32 GB, frekvence paměti min. 3 200 MHz, časování CL22, napětí 1,2 V.</t>
  </si>
  <si>
    <t>Pevný disk 3,5"</t>
  </si>
  <si>
    <t>USB Hub - připojení pomocí USB 3.
Konektivita min. 3x USB-A (USB 3.0), napájení skrze USB, materiál plast, černá barva.</t>
  </si>
  <si>
    <t>Redukce USB-IDE/ SATA, USB na rozhraní SATA/IDE  (2,5"/3,5"), napájení pomocí externího adaptéru (součást dodávky), ESD ochrana.</t>
  </si>
  <si>
    <t>Externí SSD disk, kapacita min. 2 TB, rychlost čtení min. 1 000 MB/s, rychlost zápisu min. 1 000 MB/s, rozhraní USB 3, konektor USB-C, propojovací kabel součástí balení, barva se preferuje černá.</t>
  </si>
  <si>
    <t>Pevný disk 3,5", rozhraní SATA III, kapacita disku min. 2 TB, rychlost zápisu min. 150 MB/s, cache min. 256 MB, otáčky min. 7200 ot/minutu.</t>
  </si>
  <si>
    <t>Externí disk, 2,5", 2TB</t>
  </si>
  <si>
    <t>Externí 2,5" disk, kapacita min. 2 TB, rozhraní USB 3, propojovací kabel součástí balení, barva se preferuje černá.</t>
  </si>
  <si>
    <t>Bezdrátová myš, vertikální, optická, pro praváky, citlivost min. 1600 DPI, min. 6 tlačítek, změna DPI pomocí tlačítka, klasické kolečko, dosah min. 5 m, bezdrátový USB přijímač, barva se preferuje černá.</t>
  </si>
  <si>
    <t>Kancelářská klávesnice, mechanická, drátová, klasické (vysokoprofilové) klávesy, zabudovaný USB hub, multimediální klávesy, česká lokalizace kláves, připojení přes USB, barva se preferuje černá.</t>
  </si>
  <si>
    <t>USB Hub, připojení pomocí USB-C , min. 4x USB 3.0, externí napájení, podpora OTG a rychlonabíjení, LED indikace, barva se preferuje černá.</t>
  </si>
  <si>
    <t>Taška na notebook - do velikosti 15,6", uzavírání na zip, materiál polyester, rukojeť, popruh přes rameno, zadní pás na kufr, 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</si>
</sst>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6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7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left" vertical="center" wrapText="1" indent="1"/>
    </xf>
    <xf numFmtId="0" fontId="27" fillId="4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B1" zoomScaleNormal="100" workbookViewId="0">
      <selection activeCell="F3" sqref="F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38.140625" customWidth="1"/>
    <col min="12" max="12" width="27.7109375" customWidth="1"/>
    <col min="13" max="13" width="29.7109375" customWidth="1"/>
    <col min="14" max="14" width="39.42578125" style="4" customWidth="1"/>
    <col min="15" max="15" width="27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100" t="s">
        <v>39</v>
      </c>
      <c r="C1" s="101"/>
      <c r="D1" s="101"/>
      <c r="E1"/>
      <c r="G1" s="41"/>
      <c r="V1"/>
    </row>
    <row r="2" spans="1:22" ht="20.25" customHeight="1" x14ac:dyDescent="0.25">
      <c r="C2"/>
      <c r="D2" s="9"/>
      <c r="E2" s="10"/>
      <c r="G2" s="104"/>
      <c r="H2" s="105"/>
      <c r="I2" s="105"/>
      <c r="J2" s="105"/>
      <c r="K2" s="105"/>
      <c r="L2" s="105"/>
      <c r="M2" s="105"/>
      <c r="N2" s="10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9"/>
      <c r="E3" s="99"/>
      <c r="F3" s="99"/>
      <c r="G3" s="105"/>
      <c r="H3" s="105"/>
      <c r="I3" s="105"/>
      <c r="J3" s="105"/>
      <c r="K3" s="105"/>
      <c r="L3" s="105"/>
      <c r="M3" s="105"/>
      <c r="N3" s="10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9"/>
      <c r="E4" s="99"/>
      <c r="F4" s="99"/>
      <c r="G4" s="99"/>
      <c r="H4" s="9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2" t="s">
        <v>2</v>
      </c>
      <c r="H5" s="10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34</v>
      </c>
      <c r="L6" s="34" t="s">
        <v>21</v>
      </c>
      <c r="M6" s="35" t="s">
        <v>22</v>
      </c>
      <c r="N6" s="34" t="s">
        <v>23</v>
      </c>
      <c r="O6" s="32" t="s">
        <v>31</v>
      </c>
      <c r="P6" s="34" t="s">
        <v>24</v>
      </c>
      <c r="Q6" s="32" t="s">
        <v>5</v>
      </c>
      <c r="R6" s="36" t="s">
        <v>6</v>
      </c>
      <c r="S6" s="98" t="s">
        <v>7</v>
      </c>
      <c r="T6" s="98" t="s">
        <v>8</v>
      </c>
      <c r="U6" s="34" t="s">
        <v>25</v>
      </c>
      <c r="V6" s="34" t="s">
        <v>26</v>
      </c>
    </row>
    <row r="7" spans="1:22" ht="38.25" customHeight="1" thickTop="1" thickBot="1" x14ac:dyDescent="0.3">
      <c r="A7" s="20"/>
      <c r="B7" s="42">
        <v>1</v>
      </c>
      <c r="C7" s="43" t="s">
        <v>49</v>
      </c>
      <c r="D7" s="44">
        <v>3</v>
      </c>
      <c r="E7" s="45" t="s">
        <v>32</v>
      </c>
      <c r="F7" s="72" t="s">
        <v>50</v>
      </c>
      <c r="G7" s="158"/>
      <c r="H7" s="46" t="s">
        <v>51</v>
      </c>
      <c r="I7" s="115" t="s">
        <v>33</v>
      </c>
      <c r="J7" s="118" t="s">
        <v>35</v>
      </c>
      <c r="K7" s="121" t="s">
        <v>36</v>
      </c>
      <c r="L7" s="127"/>
      <c r="M7" s="135" t="s">
        <v>37</v>
      </c>
      <c r="N7" s="135" t="s">
        <v>38</v>
      </c>
      <c r="O7" s="124" t="s">
        <v>43</v>
      </c>
      <c r="P7" s="47">
        <f>D7*Q7</f>
        <v>600</v>
      </c>
      <c r="Q7" s="48">
        <v>200</v>
      </c>
      <c r="R7" s="160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 t="s">
        <v>44</v>
      </c>
      <c r="V7" s="147" t="s">
        <v>15</v>
      </c>
    </row>
    <row r="8" spans="1:22" ht="38.25" customHeight="1" thickTop="1" thickBot="1" x14ac:dyDescent="0.3">
      <c r="A8" s="20"/>
      <c r="B8" s="52">
        <v>2</v>
      </c>
      <c r="C8" s="53" t="s">
        <v>52</v>
      </c>
      <c r="D8" s="54">
        <v>3</v>
      </c>
      <c r="E8" s="55" t="s">
        <v>32</v>
      </c>
      <c r="F8" s="73" t="s">
        <v>53</v>
      </c>
      <c r="G8" s="159"/>
      <c r="H8" s="56" t="s">
        <v>51</v>
      </c>
      <c r="I8" s="116"/>
      <c r="J8" s="119"/>
      <c r="K8" s="122"/>
      <c r="L8" s="128"/>
      <c r="M8" s="136"/>
      <c r="N8" s="139"/>
      <c r="O8" s="125"/>
      <c r="P8" s="57">
        <f>D8*Q8</f>
        <v>600</v>
      </c>
      <c r="Q8" s="58">
        <v>200</v>
      </c>
      <c r="R8" s="160"/>
      <c r="S8" s="59">
        <f>D8*R8</f>
        <v>0</v>
      </c>
      <c r="T8" s="60" t="str">
        <f t="shared" ref="T8:T12" si="1">IF(ISNUMBER(R8), IF(R8&gt;Q8,"NEVYHOVUJE","VYHOVUJE")," ")</f>
        <v xml:space="preserve"> </v>
      </c>
      <c r="U8" s="61" t="s">
        <v>44</v>
      </c>
      <c r="V8" s="148"/>
    </row>
    <row r="9" spans="1:22" ht="192" customHeight="1" thickTop="1" thickBot="1" x14ac:dyDescent="0.3">
      <c r="A9" s="20"/>
      <c r="B9" s="52">
        <v>3</v>
      </c>
      <c r="C9" s="53" t="s">
        <v>40</v>
      </c>
      <c r="D9" s="54">
        <v>2</v>
      </c>
      <c r="E9" s="55" t="s">
        <v>32</v>
      </c>
      <c r="F9" s="73" t="s">
        <v>54</v>
      </c>
      <c r="G9" s="159"/>
      <c r="H9" s="56" t="s">
        <v>51</v>
      </c>
      <c r="I9" s="116"/>
      <c r="J9" s="119"/>
      <c r="K9" s="122"/>
      <c r="L9" s="128"/>
      <c r="M9" s="137" t="s">
        <v>48</v>
      </c>
      <c r="N9" s="139"/>
      <c r="O9" s="125"/>
      <c r="P9" s="57">
        <f>D9*Q9</f>
        <v>3000</v>
      </c>
      <c r="Q9" s="58">
        <v>1500</v>
      </c>
      <c r="R9" s="160"/>
      <c r="S9" s="59">
        <f>D9*R9</f>
        <v>0</v>
      </c>
      <c r="T9" s="60" t="str">
        <f t="shared" si="1"/>
        <v xml:space="preserve"> </v>
      </c>
      <c r="U9" s="61" t="s">
        <v>45</v>
      </c>
      <c r="V9" s="62" t="s">
        <v>14</v>
      </c>
    </row>
    <row r="10" spans="1:22" ht="63.75" customHeight="1" thickTop="1" thickBot="1" x14ac:dyDescent="0.3">
      <c r="A10" s="20"/>
      <c r="B10" s="52">
        <v>4</v>
      </c>
      <c r="C10" s="53" t="s">
        <v>41</v>
      </c>
      <c r="D10" s="54">
        <v>1</v>
      </c>
      <c r="E10" s="55" t="s">
        <v>32</v>
      </c>
      <c r="F10" s="73" t="s">
        <v>56</v>
      </c>
      <c r="G10" s="159"/>
      <c r="H10" s="56" t="s">
        <v>51</v>
      </c>
      <c r="I10" s="116"/>
      <c r="J10" s="119"/>
      <c r="K10" s="122"/>
      <c r="L10" s="128"/>
      <c r="M10" s="136"/>
      <c r="N10" s="139"/>
      <c r="O10" s="125"/>
      <c r="P10" s="57">
        <f>D10*Q10</f>
        <v>2500</v>
      </c>
      <c r="Q10" s="58">
        <v>2500</v>
      </c>
      <c r="R10" s="160"/>
      <c r="S10" s="59">
        <f>D10*R10</f>
        <v>0</v>
      </c>
      <c r="T10" s="60" t="str">
        <f t="shared" si="1"/>
        <v xml:space="preserve"> </v>
      </c>
      <c r="U10" s="61" t="s">
        <v>46</v>
      </c>
      <c r="V10" s="149" t="s">
        <v>13</v>
      </c>
    </row>
    <row r="11" spans="1:22" ht="61.5" customHeight="1" thickTop="1" thickBot="1" x14ac:dyDescent="0.3">
      <c r="A11" s="20"/>
      <c r="B11" s="52">
        <v>5</v>
      </c>
      <c r="C11" s="53" t="s">
        <v>42</v>
      </c>
      <c r="D11" s="54">
        <v>1</v>
      </c>
      <c r="E11" s="55" t="s">
        <v>32</v>
      </c>
      <c r="F11" s="73" t="s">
        <v>55</v>
      </c>
      <c r="G11" s="159"/>
      <c r="H11" s="56" t="s">
        <v>51</v>
      </c>
      <c r="I11" s="116"/>
      <c r="J11" s="119"/>
      <c r="K11" s="122"/>
      <c r="L11" s="128"/>
      <c r="M11" s="137" t="s">
        <v>37</v>
      </c>
      <c r="N11" s="139"/>
      <c r="O11" s="125"/>
      <c r="P11" s="57">
        <f>D11*Q11</f>
        <v>1500</v>
      </c>
      <c r="Q11" s="58">
        <v>1500</v>
      </c>
      <c r="R11" s="160"/>
      <c r="S11" s="59">
        <f>D11*R11</f>
        <v>0</v>
      </c>
      <c r="T11" s="60" t="str">
        <f t="shared" si="1"/>
        <v xml:space="preserve"> </v>
      </c>
      <c r="U11" s="61" t="s">
        <v>44</v>
      </c>
      <c r="V11" s="148"/>
    </row>
    <row r="12" spans="1:22" ht="57" customHeight="1" thickTop="1" thickBot="1" x14ac:dyDescent="0.3">
      <c r="A12" s="20"/>
      <c r="B12" s="83">
        <v>6</v>
      </c>
      <c r="C12" s="84" t="s">
        <v>57</v>
      </c>
      <c r="D12" s="85">
        <v>1</v>
      </c>
      <c r="E12" s="86" t="s">
        <v>32</v>
      </c>
      <c r="F12" s="87" t="s">
        <v>58</v>
      </c>
      <c r="G12" s="159"/>
      <c r="H12" s="88" t="s">
        <v>51</v>
      </c>
      <c r="I12" s="117"/>
      <c r="J12" s="120"/>
      <c r="K12" s="123"/>
      <c r="L12" s="129"/>
      <c r="M12" s="138"/>
      <c r="N12" s="140"/>
      <c r="O12" s="126"/>
      <c r="P12" s="89">
        <f>D12*Q12</f>
        <v>200</v>
      </c>
      <c r="Q12" s="90">
        <v>200</v>
      </c>
      <c r="R12" s="160"/>
      <c r="S12" s="91">
        <f>D12*R12</f>
        <v>0</v>
      </c>
      <c r="T12" s="92" t="str">
        <f t="shared" si="1"/>
        <v xml:space="preserve"> </v>
      </c>
      <c r="U12" s="93" t="s">
        <v>47</v>
      </c>
      <c r="V12" s="94" t="s">
        <v>11</v>
      </c>
    </row>
    <row r="13" spans="1:22" ht="57" customHeight="1" thickTop="1" thickBot="1" x14ac:dyDescent="0.3">
      <c r="A13" s="20"/>
      <c r="B13" s="74">
        <v>1</v>
      </c>
      <c r="C13" s="75" t="s">
        <v>59</v>
      </c>
      <c r="D13" s="76">
        <v>2</v>
      </c>
      <c r="E13" s="77" t="s">
        <v>32</v>
      </c>
      <c r="F13" s="95" t="s">
        <v>70</v>
      </c>
      <c r="G13" s="159"/>
      <c r="H13" s="78" t="s">
        <v>51</v>
      </c>
      <c r="I13" s="130" t="s">
        <v>33</v>
      </c>
      <c r="J13" s="130" t="s">
        <v>51</v>
      </c>
      <c r="K13" s="133"/>
      <c r="L13" s="154"/>
      <c r="M13" s="150" t="s">
        <v>68</v>
      </c>
      <c r="N13" s="150" t="s">
        <v>69</v>
      </c>
      <c r="O13" s="156" t="s">
        <v>67</v>
      </c>
      <c r="P13" s="79">
        <f>D13*Q13</f>
        <v>700</v>
      </c>
      <c r="Q13" s="80">
        <v>350</v>
      </c>
      <c r="R13" s="160"/>
      <c r="S13" s="81">
        <f>D13*R13</f>
        <v>0</v>
      </c>
      <c r="T13" s="82" t="str">
        <f t="shared" ref="T13:T22" si="2">IF(ISNUMBER(R13), IF(R13&gt;Q13,"NEVYHOVUJE","VYHOVUJE")," ")</f>
        <v xml:space="preserve"> </v>
      </c>
      <c r="U13" s="141"/>
      <c r="V13" s="144" t="s">
        <v>12</v>
      </c>
    </row>
    <row r="14" spans="1:22" ht="57" customHeight="1" thickTop="1" thickBot="1" x14ac:dyDescent="0.3">
      <c r="A14" s="20"/>
      <c r="B14" s="52">
        <v>2</v>
      </c>
      <c r="C14" s="53" t="s">
        <v>71</v>
      </c>
      <c r="D14" s="54">
        <v>2</v>
      </c>
      <c r="E14" s="55" t="s">
        <v>32</v>
      </c>
      <c r="F14" s="96" t="s">
        <v>75</v>
      </c>
      <c r="G14" s="159"/>
      <c r="H14" s="56" t="s">
        <v>51</v>
      </c>
      <c r="I14" s="131"/>
      <c r="J14" s="131"/>
      <c r="K14" s="122"/>
      <c r="L14" s="128"/>
      <c r="M14" s="151"/>
      <c r="N14" s="139"/>
      <c r="O14" s="125"/>
      <c r="P14" s="57">
        <f>D14*Q14</f>
        <v>3000</v>
      </c>
      <c r="Q14" s="58">
        <v>1500</v>
      </c>
      <c r="R14" s="160"/>
      <c r="S14" s="59">
        <f>D14*R14</f>
        <v>0</v>
      </c>
      <c r="T14" s="60" t="str">
        <f t="shared" si="2"/>
        <v xml:space="preserve"> </v>
      </c>
      <c r="U14" s="142"/>
      <c r="V14" s="145"/>
    </row>
    <row r="15" spans="1:22" ht="57" customHeight="1" thickTop="1" thickBot="1" x14ac:dyDescent="0.3">
      <c r="A15" s="20"/>
      <c r="B15" s="52">
        <v>3</v>
      </c>
      <c r="C15" s="53" t="s">
        <v>60</v>
      </c>
      <c r="D15" s="54">
        <v>2</v>
      </c>
      <c r="E15" s="55" t="s">
        <v>32</v>
      </c>
      <c r="F15" s="96" t="s">
        <v>72</v>
      </c>
      <c r="G15" s="159"/>
      <c r="H15" s="56" t="s">
        <v>51</v>
      </c>
      <c r="I15" s="131"/>
      <c r="J15" s="131"/>
      <c r="K15" s="122"/>
      <c r="L15" s="128"/>
      <c r="M15" s="151"/>
      <c r="N15" s="139"/>
      <c r="O15" s="125"/>
      <c r="P15" s="57">
        <f>D15*Q15</f>
        <v>600</v>
      </c>
      <c r="Q15" s="58">
        <v>300</v>
      </c>
      <c r="R15" s="160"/>
      <c r="S15" s="59">
        <f>D15*R15</f>
        <v>0</v>
      </c>
      <c r="T15" s="60" t="str">
        <f t="shared" si="2"/>
        <v xml:space="preserve"> </v>
      </c>
      <c r="U15" s="142"/>
      <c r="V15" s="145"/>
    </row>
    <row r="16" spans="1:22" ht="57" customHeight="1" thickTop="1" thickBot="1" x14ac:dyDescent="0.3">
      <c r="A16" s="20"/>
      <c r="B16" s="52">
        <v>4</v>
      </c>
      <c r="C16" s="53" t="s">
        <v>61</v>
      </c>
      <c r="D16" s="54">
        <v>2</v>
      </c>
      <c r="E16" s="55" t="s">
        <v>32</v>
      </c>
      <c r="F16" s="96" t="s">
        <v>73</v>
      </c>
      <c r="G16" s="159"/>
      <c r="H16" s="56" t="s">
        <v>51</v>
      </c>
      <c r="I16" s="131"/>
      <c r="J16" s="131"/>
      <c r="K16" s="122"/>
      <c r="L16" s="128"/>
      <c r="M16" s="151"/>
      <c r="N16" s="139"/>
      <c r="O16" s="125"/>
      <c r="P16" s="57">
        <f>D16*Q16</f>
        <v>1400</v>
      </c>
      <c r="Q16" s="58">
        <v>700</v>
      </c>
      <c r="R16" s="160"/>
      <c r="S16" s="59">
        <f>D16*R16</f>
        <v>0</v>
      </c>
      <c r="T16" s="60" t="str">
        <f t="shared" si="2"/>
        <v xml:space="preserve"> </v>
      </c>
      <c r="U16" s="142"/>
      <c r="V16" s="145"/>
    </row>
    <row r="17" spans="1:22" ht="57" customHeight="1" thickTop="1" thickBot="1" x14ac:dyDescent="0.3">
      <c r="A17" s="20"/>
      <c r="B17" s="52">
        <v>5</v>
      </c>
      <c r="C17" s="53" t="s">
        <v>62</v>
      </c>
      <c r="D17" s="54">
        <v>1</v>
      </c>
      <c r="E17" s="55" t="s">
        <v>32</v>
      </c>
      <c r="F17" s="96" t="s">
        <v>74</v>
      </c>
      <c r="G17" s="159"/>
      <c r="H17" s="56" t="s">
        <v>51</v>
      </c>
      <c r="I17" s="131"/>
      <c r="J17" s="131"/>
      <c r="K17" s="122"/>
      <c r="L17" s="128"/>
      <c r="M17" s="151"/>
      <c r="N17" s="139"/>
      <c r="O17" s="125"/>
      <c r="P17" s="57">
        <f>D17*Q17</f>
        <v>3000</v>
      </c>
      <c r="Q17" s="58">
        <v>3000</v>
      </c>
      <c r="R17" s="160"/>
      <c r="S17" s="59">
        <f>D17*R17</f>
        <v>0</v>
      </c>
      <c r="T17" s="60" t="str">
        <f t="shared" si="2"/>
        <v xml:space="preserve"> </v>
      </c>
      <c r="U17" s="142"/>
      <c r="V17" s="145"/>
    </row>
    <row r="18" spans="1:22" ht="38.25" customHeight="1" thickTop="1" thickBot="1" x14ac:dyDescent="0.3">
      <c r="A18" s="20"/>
      <c r="B18" s="52">
        <v>6</v>
      </c>
      <c r="C18" s="53" t="s">
        <v>76</v>
      </c>
      <c r="D18" s="54">
        <v>1</v>
      </c>
      <c r="E18" s="55" t="s">
        <v>32</v>
      </c>
      <c r="F18" s="96" t="s">
        <v>77</v>
      </c>
      <c r="G18" s="159"/>
      <c r="H18" s="56" t="s">
        <v>51</v>
      </c>
      <c r="I18" s="131"/>
      <c r="J18" s="131"/>
      <c r="K18" s="122"/>
      <c r="L18" s="128"/>
      <c r="M18" s="151"/>
      <c r="N18" s="139"/>
      <c r="O18" s="125"/>
      <c r="P18" s="57">
        <f>D18*Q18</f>
        <v>2000</v>
      </c>
      <c r="Q18" s="58">
        <v>2000</v>
      </c>
      <c r="R18" s="160"/>
      <c r="S18" s="59">
        <f>D18*R18</f>
        <v>0</v>
      </c>
      <c r="T18" s="60" t="str">
        <f t="shared" si="2"/>
        <v xml:space="preserve"> </v>
      </c>
      <c r="U18" s="142"/>
      <c r="V18" s="145"/>
    </row>
    <row r="19" spans="1:22" ht="57" customHeight="1" thickTop="1" thickBot="1" x14ac:dyDescent="0.3">
      <c r="A19" s="20"/>
      <c r="B19" s="52">
        <v>7</v>
      </c>
      <c r="C19" s="53" t="s">
        <v>63</v>
      </c>
      <c r="D19" s="54">
        <v>1</v>
      </c>
      <c r="E19" s="55" t="s">
        <v>32</v>
      </c>
      <c r="F19" s="96" t="s">
        <v>78</v>
      </c>
      <c r="G19" s="159"/>
      <c r="H19" s="56" t="s">
        <v>51</v>
      </c>
      <c r="I19" s="131"/>
      <c r="J19" s="131"/>
      <c r="K19" s="122"/>
      <c r="L19" s="128"/>
      <c r="M19" s="151"/>
      <c r="N19" s="139"/>
      <c r="O19" s="125"/>
      <c r="P19" s="57">
        <f>D19*Q19</f>
        <v>400</v>
      </c>
      <c r="Q19" s="58">
        <v>400</v>
      </c>
      <c r="R19" s="160"/>
      <c r="S19" s="59">
        <f>D19*R19</f>
        <v>0</v>
      </c>
      <c r="T19" s="60" t="str">
        <f t="shared" si="2"/>
        <v xml:space="preserve"> </v>
      </c>
      <c r="U19" s="142"/>
      <c r="V19" s="145"/>
    </row>
    <row r="20" spans="1:22" ht="57" customHeight="1" thickTop="1" thickBot="1" x14ac:dyDescent="0.3">
      <c r="A20" s="20"/>
      <c r="B20" s="52">
        <v>8</v>
      </c>
      <c r="C20" s="53" t="s">
        <v>64</v>
      </c>
      <c r="D20" s="54">
        <v>1</v>
      </c>
      <c r="E20" s="55" t="s">
        <v>32</v>
      </c>
      <c r="F20" s="96" t="s">
        <v>79</v>
      </c>
      <c r="G20" s="159"/>
      <c r="H20" s="56" t="s">
        <v>51</v>
      </c>
      <c r="I20" s="131"/>
      <c r="J20" s="131"/>
      <c r="K20" s="122"/>
      <c r="L20" s="128"/>
      <c r="M20" s="151"/>
      <c r="N20" s="139"/>
      <c r="O20" s="125"/>
      <c r="P20" s="57">
        <f>D20*Q20</f>
        <v>700</v>
      </c>
      <c r="Q20" s="58">
        <v>700</v>
      </c>
      <c r="R20" s="160"/>
      <c r="S20" s="59">
        <f>D20*R20</f>
        <v>0</v>
      </c>
      <c r="T20" s="60" t="str">
        <f t="shared" si="2"/>
        <v xml:space="preserve"> </v>
      </c>
      <c r="U20" s="142"/>
      <c r="V20" s="145"/>
    </row>
    <row r="21" spans="1:22" ht="57" customHeight="1" thickTop="1" thickBot="1" x14ac:dyDescent="0.3">
      <c r="A21" s="20"/>
      <c r="B21" s="52">
        <v>9</v>
      </c>
      <c r="C21" s="53" t="s">
        <v>65</v>
      </c>
      <c r="D21" s="54">
        <v>2</v>
      </c>
      <c r="E21" s="55" t="s">
        <v>32</v>
      </c>
      <c r="F21" s="96" t="s">
        <v>80</v>
      </c>
      <c r="G21" s="159"/>
      <c r="H21" s="56" t="s">
        <v>51</v>
      </c>
      <c r="I21" s="131"/>
      <c r="J21" s="131"/>
      <c r="K21" s="122"/>
      <c r="L21" s="128"/>
      <c r="M21" s="151"/>
      <c r="N21" s="139"/>
      <c r="O21" s="125"/>
      <c r="P21" s="57">
        <f>D21*Q21</f>
        <v>600</v>
      </c>
      <c r="Q21" s="58">
        <v>300</v>
      </c>
      <c r="R21" s="160"/>
      <c r="S21" s="59">
        <f>D21*R21</f>
        <v>0</v>
      </c>
      <c r="T21" s="60" t="str">
        <f t="shared" si="2"/>
        <v xml:space="preserve"> </v>
      </c>
      <c r="U21" s="142"/>
      <c r="V21" s="145"/>
    </row>
    <row r="22" spans="1:22" ht="57" customHeight="1" thickTop="1" thickBot="1" x14ac:dyDescent="0.3">
      <c r="A22" s="20"/>
      <c r="B22" s="63">
        <v>10</v>
      </c>
      <c r="C22" s="64" t="s">
        <v>66</v>
      </c>
      <c r="D22" s="65">
        <v>3</v>
      </c>
      <c r="E22" s="66" t="s">
        <v>32</v>
      </c>
      <c r="F22" s="97" t="s">
        <v>81</v>
      </c>
      <c r="G22" s="159"/>
      <c r="H22" s="67" t="s">
        <v>51</v>
      </c>
      <c r="I22" s="132"/>
      <c r="J22" s="132"/>
      <c r="K22" s="134"/>
      <c r="L22" s="155"/>
      <c r="M22" s="152"/>
      <c r="N22" s="153"/>
      <c r="O22" s="157"/>
      <c r="P22" s="68">
        <f>D22*Q22</f>
        <v>2100</v>
      </c>
      <c r="Q22" s="69">
        <v>700</v>
      </c>
      <c r="R22" s="160"/>
      <c r="S22" s="70">
        <f>D22*R22</f>
        <v>0</v>
      </c>
      <c r="T22" s="71" t="str">
        <f t="shared" si="2"/>
        <v xml:space="preserve"> </v>
      </c>
      <c r="U22" s="143"/>
      <c r="V22" s="146"/>
    </row>
    <row r="23" spans="1:22" ht="17.45" customHeight="1" thickTop="1" thickBot="1" x14ac:dyDescent="0.3">
      <c r="C23"/>
      <c r="D23"/>
      <c r="E23"/>
      <c r="F23"/>
      <c r="G23"/>
      <c r="H23"/>
      <c r="I23"/>
      <c r="J23"/>
      <c r="N23"/>
      <c r="O23"/>
      <c r="P23"/>
    </row>
    <row r="24" spans="1:22" ht="51.75" customHeight="1" thickTop="1" thickBot="1" x14ac:dyDescent="0.3">
      <c r="B24" s="113" t="s">
        <v>29</v>
      </c>
      <c r="C24" s="113"/>
      <c r="D24" s="113"/>
      <c r="E24" s="113"/>
      <c r="F24" s="113"/>
      <c r="G24" s="113"/>
      <c r="H24" s="40"/>
      <c r="I24" s="40"/>
      <c r="J24" s="21"/>
      <c r="K24" s="21"/>
      <c r="L24" s="6"/>
      <c r="M24" s="6"/>
      <c r="N24" s="6"/>
      <c r="O24" s="22"/>
      <c r="P24" s="22"/>
      <c r="Q24" s="23" t="s">
        <v>9</v>
      </c>
      <c r="R24" s="110" t="s">
        <v>10</v>
      </c>
      <c r="S24" s="111"/>
      <c r="T24" s="112"/>
      <c r="U24" s="24"/>
      <c r="V24" s="25"/>
    </row>
    <row r="25" spans="1:22" ht="50.45" customHeight="1" thickTop="1" thickBot="1" x14ac:dyDescent="0.3">
      <c r="B25" s="114"/>
      <c r="C25" s="114"/>
      <c r="D25" s="114"/>
      <c r="E25" s="114"/>
      <c r="F25" s="114"/>
      <c r="G25" s="114"/>
      <c r="H25" s="114"/>
      <c r="I25" s="26"/>
      <c r="L25" s="9"/>
      <c r="M25" s="9"/>
      <c r="N25" s="9"/>
      <c r="O25" s="27"/>
      <c r="P25" s="27"/>
      <c r="Q25" s="28">
        <f>SUM(P7:P22)</f>
        <v>22900</v>
      </c>
      <c r="R25" s="107">
        <f>SUM(S7:S22)</f>
        <v>0</v>
      </c>
      <c r="S25" s="108"/>
      <c r="T25" s="109"/>
    </row>
    <row r="26" spans="1:22" ht="15.75" thickTop="1" x14ac:dyDescent="0.25">
      <c r="B26" s="106" t="s">
        <v>30</v>
      </c>
      <c r="C26" s="106"/>
      <c r="D26" s="106"/>
      <c r="E26" s="106"/>
      <c r="F26" s="106"/>
      <c r="G26" s="106"/>
      <c r="H26" s="9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99"/>
      <c r="H27" s="9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99"/>
      <c r="H28" s="9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x14ac:dyDescent="0.25">
      <c r="B29" s="39"/>
      <c r="C29" s="39"/>
      <c r="D29" s="39"/>
      <c r="E29" s="39"/>
      <c r="F29" s="39"/>
      <c r="G29" s="99"/>
      <c r="H29" s="9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99"/>
      <c r="H30" s="9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H31" s="3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99"/>
      <c r="H32" s="9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9"/>
      <c r="H33" s="9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9"/>
      <c r="H34" s="9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9"/>
      <c r="H35" s="9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9"/>
      <c r="H36" s="9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9"/>
      <c r="H37" s="9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9"/>
      <c r="H38" s="9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9"/>
      <c r="H39" s="9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9"/>
      <c r="H40" s="9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9"/>
      <c r="H41" s="9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9"/>
      <c r="H42" s="9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9"/>
      <c r="H43" s="9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9"/>
      <c r="H44" s="9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9"/>
      <c r="H45" s="9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9"/>
      <c r="H46" s="9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9"/>
      <c r="H47" s="9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9"/>
      <c r="H48" s="9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9"/>
      <c r="H49" s="9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9"/>
      <c r="H50" s="9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9"/>
      <c r="H51" s="9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9"/>
      <c r="H52" s="9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9"/>
      <c r="H53" s="9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9"/>
      <c r="H54" s="9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9"/>
      <c r="H55" s="9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9"/>
      <c r="H56" s="9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9"/>
      <c r="H57" s="9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9"/>
      <c r="H58" s="9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9"/>
      <c r="H59" s="9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9"/>
      <c r="H60" s="9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9"/>
      <c r="H61" s="9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9"/>
      <c r="H62" s="9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9"/>
      <c r="H63" s="9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9"/>
      <c r="H64" s="9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9"/>
      <c r="H65" s="9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9"/>
      <c r="H66" s="9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9"/>
      <c r="H67" s="9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9"/>
      <c r="H68" s="9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9"/>
      <c r="H69" s="9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9"/>
      <c r="H70" s="9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9"/>
      <c r="H71" s="9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9"/>
      <c r="H72" s="9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9"/>
      <c r="H73" s="9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9"/>
      <c r="H74" s="9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9"/>
      <c r="H75" s="9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9"/>
      <c r="H76" s="9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9"/>
      <c r="H77" s="9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9"/>
      <c r="H78" s="9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9"/>
      <c r="H79" s="9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9"/>
      <c r="H80" s="9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9"/>
      <c r="H81" s="9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9"/>
      <c r="H82" s="9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9"/>
      <c r="H83" s="9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9"/>
      <c r="H84" s="9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9"/>
      <c r="H85" s="9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9"/>
      <c r="H86" s="9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9"/>
      <c r="H87" s="9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9"/>
      <c r="H88" s="9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9"/>
      <c r="H89" s="9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9"/>
      <c r="H90" s="9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9"/>
      <c r="H91" s="9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9"/>
      <c r="H92" s="9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9"/>
      <c r="H93" s="9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9"/>
      <c r="H94" s="9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9"/>
      <c r="H95" s="9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9"/>
      <c r="H96" s="9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9"/>
      <c r="H97" s="9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9"/>
      <c r="H98" s="9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9"/>
      <c r="H99" s="99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9"/>
      <c r="H100" s="99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9"/>
      <c r="H101" s="99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9"/>
      <c r="H102" s="99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9"/>
      <c r="H103" s="99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9"/>
      <c r="H104" s="99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9"/>
      <c r="H105" s="99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9"/>
      <c r="H106" s="99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9"/>
      <c r="H107" s="99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9"/>
      <c r="H108" s="99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9"/>
      <c r="H109" s="99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9"/>
      <c r="H110" s="99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9"/>
      <c r="H111" s="99"/>
      <c r="I111" s="11"/>
      <c r="J111" s="11"/>
      <c r="K111" s="11"/>
      <c r="L111" s="11"/>
      <c r="M111" s="11"/>
      <c r="N111" s="5"/>
      <c r="O111" s="5"/>
      <c r="P111" s="5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ht="19.899999999999999" customHeight="1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</sheetData>
  <sheetProtection algorithmName="SHA-512" hashValue="R+tbvxwX3qOpTTszAwx8su7Fkg6ZJIq3/L7/SrF7xATAYaS/ss6Tv6JMyszLnSCL7mWDoOpYkFXSFoveQ3LxwA==" saltValue="wJ/QCRDNLgL0Z6lhjjPkxw==" spinCount="100000" sheet="1" objects="1" scenarios="1"/>
  <mergeCells count="28">
    <mergeCell ref="M13:M22"/>
    <mergeCell ref="N13:N22"/>
    <mergeCell ref="L13:L22"/>
    <mergeCell ref="O13:O22"/>
    <mergeCell ref="U13:U22"/>
    <mergeCell ref="V13:V22"/>
    <mergeCell ref="V7:V8"/>
    <mergeCell ref="V10:V11"/>
    <mergeCell ref="M7:M8"/>
    <mergeCell ref="M9:M10"/>
    <mergeCell ref="M11:M12"/>
    <mergeCell ref="N7:N12"/>
    <mergeCell ref="B1:D1"/>
    <mergeCell ref="G5:H5"/>
    <mergeCell ref="G2:N3"/>
    <mergeCell ref="B26:G26"/>
    <mergeCell ref="R25:T25"/>
    <mergeCell ref="R24:T24"/>
    <mergeCell ref="B24:G24"/>
    <mergeCell ref="B25:H25"/>
    <mergeCell ref="I7:I12"/>
    <mergeCell ref="J7:J12"/>
    <mergeCell ref="K7:K12"/>
    <mergeCell ref="O7:O12"/>
    <mergeCell ref="L7:L12"/>
    <mergeCell ref="I13:I22"/>
    <mergeCell ref="J13:J22"/>
    <mergeCell ref="K13:K22"/>
  </mergeCells>
  <conditionalFormatting sqref="B7:B22 D7:D22">
    <cfRule type="containsBlanks" dxfId="7" priority="96">
      <formula>LEN(TRIM(B7))=0</formula>
    </cfRule>
  </conditionalFormatting>
  <conditionalFormatting sqref="B7:B22">
    <cfRule type="cellIs" dxfId="6" priority="93" operator="greaterThanOrEqual">
      <formula>1</formula>
    </cfRule>
  </conditionalFormatting>
  <conditionalFormatting sqref="R7:R22 G7:H2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2">
    <cfRule type="notContainsBlanks" dxfId="2" priority="69">
      <formula>LEN(TRIM(G7))&gt;0</formula>
    </cfRule>
  </conditionalFormatting>
  <conditionalFormatting sqref="T7:T2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2" xr:uid="{8C26EAE3-16EE-4825-9C10-C919BCF6B1BA}">
      <formula1>"ks,bal,sada,m,"</formula1>
    </dataValidation>
    <dataValidation type="list" allowBlank="1" showInputMessage="1" showErrorMessage="1" sqref="J7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V7 V9:V10 V12:V13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2024-04-03T07:57:35Z</cp:lastPrinted>
  <dcterms:created xsi:type="dcterms:W3CDTF">2014-03-05T12:43:32Z</dcterms:created>
  <dcterms:modified xsi:type="dcterms:W3CDTF">2024-04-26T12:08:40Z</dcterms:modified>
</cp:coreProperties>
</file>